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O23\"/>
    </mc:Choice>
  </mc:AlternateContent>
  <xr:revisionPtr revIDLastSave="0" documentId="13_ncr:1_{1C7CC1EE-2B31-43AA-8253-64C5C513A6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1" l="1"/>
  <c r="I19" i="1"/>
  <c r="H19" i="1"/>
  <c r="H18" i="1"/>
  <c r="F19" i="1"/>
  <c r="F18" i="1"/>
  <c r="H20" i="1"/>
  <c r="I18" i="1" s="1"/>
  <c r="F20" i="1"/>
  <c r="D20" i="1"/>
  <c r="G18" i="1"/>
  <c r="C12" i="1"/>
  <c r="D12" i="1"/>
  <c r="G12" i="1"/>
  <c r="A8" i="1"/>
  <c r="A9" i="1" s="1"/>
  <c r="A10" i="1" s="1"/>
  <c r="A11" i="1" s="1"/>
  <c r="I20" i="1" l="1"/>
  <c r="G20" i="1"/>
</calcChain>
</file>

<file path=xl/sharedStrings.xml><?xml version="1.0" encoding="utf-8"?>
<sst xmlns="http://schemas.openxmlformats.org/spreadsheetml/2006/main" count="59" uniqueCount="47">
  <si>
    <t>ลำดับที่</t>
  </si>
  <si>
    <t>งานที่จัดซื้อหรือจ้าง</t>
  </si>
  <si>
    <t>วงเงินที่จะซื้อหรือจ้าง</t>
  </si>
  <si>
    <t>ราคากลาง</t>
  </si>
  <si>
    <t>วิธีจัดซื้อหรือจ้าง</t>
  </si>
  <si>
    <t>ผู้ที่ได้รับการคัดเลือกและราคาที่ตกลงซื้อหรือจ้าง</t>
  </si>
  <si>
    <t>เหตผลที่คัดเลือกโดยสรุป</t>
  </si>
  <si>
    <t>ผู้ที่ได้รับการคัดเลือก</t>
  </si>
  <si>
    <t>จำนวนเงิน(บาท)</t>
  </si>
  <si>
    <t>วิธีเฉพาะเจาะจง</t>
  </si>
  <si>
    <t>บริษัทเอ็มจีโซลูชั่นจำกัด</t>
  </si>
  <si>
    <t>มหาวิทยาลัยศรีนครินทรวิโรฒ</t>
  </si>
  <si>
    <t>เลขที่ของสัญญาหรือข้อตกลงในการจัดซื้อหรือจ้าง</t>
  </si>
  <si>
    <t>วันที่ของสัญญาหรือข้อตกลงในการจัดซื้อหรือจ้าง</t>
  </si>
  <si>
    <t>สำนักงานส่งเสริมวิสาหกิจเพื่อสังคม</t>
  </si>
  <si>
    <t>จ้างโครงการส่งเสริมวิสาหกิจเพื่อสังคมผ่านการประชาสัมพันธ์ช่องทางสื่อสังคมออนไลน์</t>
  </si>
  <si>
    <t>จ้างที่ปรึกษาโครงการพัฒนาเครื่องมือประเมินผลลัพธ์ทางสังคม (Social Impact Assessment)</t>
  </si>
  <si>
    <t xml:space="preserve"> จ้างโครงการบูรณาการ การสร้างเครือข่ายผู้ประกอบการทางสังคมระดับภูมิภาคและพัฒนาศักยภาพกลุ่มกิจการเพื่อสังคม</t>
  </si>
  <si>
    <t>จ้างโครงการพัฒนาระบบฐานข้อมูลผลิตภัณฑ์สินค้าและบริการเพื่อส่งเสริมและสนับสนุนการจัดซื้อจัดจ้างภาครัฐของวิสาหกิจเพื่อสังคม</t>
  </si>
  <si>
    <t>สมาคมธรุกิจเพื่อสังคม</t>
  </si>
  <si>
    <t>บริษัทวิลสคิล บิซซิเนส จำกัด</t>
  </si>
  <si>
    <t>ใบสั่งซื้อหรือจ้าง13/65</t>
  </si>
  <si>
    <t>ใบสั่งซื้อหรือจ้าง14/65</t>
  </si>
  <si>
    <t>ใบสั่งซื้อหรือจ้าง15/65</t>
  </si>
  <si>
    <t>สัญญาจ้าง/เช่า25/65</t>
  </si>
  <si>
    <t xml:space="preserve">ประจำปีงบประมาณ 2565 </t>
  </si>
  <si>
    <t>สรุปผลการดำเนินการจัดซื้อจัดจ้างประจำเดือน มีนาคม พ.ศ. 2565</t>
  </si>
  <si>
    <t>สรุป จำนวนงานที่จัดซื้อจัดจ้างโดยจำแนกตามวิธีซื้อหรือจ้าง</t>
  </si>
  <si>
    <t>วิธีกำรจัดซื้อจัดจ้าง</t>
  </si>
  <si>
    <t>จำนวนงาน</t>
  </si>
  <si>
    <t>จำนวนเงินงบประมาณ</t>
  </si>
  <si>
    <t>ร้อยละ</t>
  </si>
  <si>
    <t>จำนวนเงินผูกพันสัญญา</t>
  </si>
  <si>
    <t>e-bidding</t>
  </si>
  <si>
    <t>ราย</t>
  </si>
  <si>
    <t>คัดเลือก</t>
  </si>
  <si>
    <t>วิธีเฉพาะเจาะจง งปม.ไม่เกิน 5 แสนบาท</t>
  </si>
  <si>
    <t>วิธีเฉพาะเจาะจง งปม. เกิน 5 แสนบาท</t>
  </si>
  <si>
    <t>ปัญหา/อุปสรรคของการจัดซื้อจัดจ้าง</t>
  </si>
  <si>
    <t>๑.ขาดความรู้เรื่องกฎระเบียบเนื่องจากเป็นหน่วยงานตั้งใหม่และเจ้าหน้าที่ใหม่</t>
  </si>
  <si>
    <t>๒.ขาดบุคลากร เจ้าหน้าที่พัสดุ และกรรมการ เกี่ยวกับการพัสดุที่มีความรู้ ความชำนาญเฉพาะด้าน</t>
  </si>
  <si>
    <t>๓.กระบวนการจัดซื้อจัดจ้างในแต่ละวิธีมีรายละเอียดและขั้นตอนทางเทคนิคมาก</t>
  </si>
  <si>
    <t>ข้อเสนอแนะการพัฒนาปรับปรุงการจัดซื้อจัดจ้าง</t>
  </si>
  <si>
    <t>๑. จัดอบรมให้ความรู้เกี่ยวกับพ.ร.บ.การจัดซื้อจัดจ้างและการบริหารพัสดุภาครัฐ พ.ศ. 2560 และระเบียบอื่น ๆ ที่เกี่ยวข้อง ให้แก้เจ้าหน้าผู้ที่เกี่ยวข้องเพื่อให้เกิดการปฏิบัติงานที่ถูกต้อง</t>
  </si>
  <si>
    <t>๒. ขอสนับสนุนอัตรากำลังเพิ่มเพื่อให้มีเจ้าหน้าที่พัสดุของสำนักงานโดยตรง หรือ ขอคำปรึกษาจากเจ้าหน้าที่ผู้มีความชำนาญด้านงานพัสดุ</t>
  </si>
  <si>
    <t>๓. จัดทำขั้นตอน คู่มือ เพื่อควบคุมการปฏิบัติงานให้เป็นไปตามคู่มือทั้งการจัดซื้อจัดจ้าง การควบคุมบัญชีพัสดุ และการจำหน่ายพัสดุ</t>
  </si>
  <si>
    <t>มีคุณภาพ ตรงตามคุณสมบัติ
ที่กำหนด ไม่เกินวงเงินงบประมาณ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</si>
</sst>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[$-409]d\-mmm\-yy;@"/>
    <numFmt numFmtId="188" formatCode="[$-107041E]d\ mmm\ yy;@"/>
  </numFmts>
  <fonts count="6" x14ac:knownFonts="1">
    <font>
      <sz val="11"/>
      <color theme="1"/>
      <name val="Tahoma"/>
      <family val="2"/>
      <scheme val="minor"/>
    </font>
    <font>
      <sz val="16"/>
      <color theme="1"/>
      <name val="Angsana New"/>
      <family val="1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4" fontId="1" fillId="0" borderId="0" xfId="0" applyNumberFormat="1" applyFont="1" applyAlignment="1">
      <alignment horizontal="center"/>
    </xf>
    <xf numFmtId="187" fontId="1" fillId="0" borderId="0" xfId="0" applyNumberFormat="1" applyFont="1"/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4" fontId="2" fillId="0" borderId="0" xfId="0" applyNumberFormat="1" applyFont="1" applyAlignment="1">
      <alignment horizontal="center" vertical="top"/>
    </xf>
    <xf numFmtId="0" fontId="3" fillId="0" borderId="0" xfId="0" applyFont="1" applyAlignment="1">
      <alignment vertical="top"/>
    </xf>
    <xf numFmtId="4" fontId="2" fillId="0" borderId="0" xfId="0" applyNumberFormat="1" applyFont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left"/>
    </xf>
    <xf numFmtId="0" fontId="3" fillId="0" borderId="0" xfId="0" applyFont="1" applyAlignment="1">
      <alignment wrapText="1"/>
    </xf>
    <xf numFmtId="0" fontId="3" fillId="0" borderId="0" xfId="0" applyFont="1"/>
    <xf numFmtId="187" fontId="3" fillId="0" borderId="0" xfId="0" applyNumberFormat="1" applyFont="1"/>
    <xf numFmtId="0" fontId="4" fillId="0" borderId="0" xfId="0" applyFont="1" applyAlignment="1">
      <alignment vertical="top"/>
    </xf>
    <xf numFmtId="4" fontId="4" fillId="0" borderId="1" xfId="0" applyNumberFormat="1" applyFont="1" applyBorder="1" applyAlignment="1">
      <alignment horizontal="left" vertical="top"/>
    </xf>
    <xf numFmtId="4" fontId="4" fillId="0" borderId="1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5" xfId="0" applyFont="1" applyBorder="1" applyAlignment="1">
      <alignment horizontal="left" vertical="top" wrapText="1"/>
    </xf>
    <xf numFmtId="4" fontId="3" fillId="0" borderId="5" xfId="0" applyNumberFormat="1" applyFont="1" applyBorder="1" applyAlignment="1">
      <alignment horizontal="center" vertical="top"/>
    </xf>
    <xf numFmtId="4" fontId="3" fillId="0" borderId="1" xfId="0" applyNumberFormat="1" applyFont="1" applyBorder="1" applyAlignment="1">
      <alignment horizontal="center" vertical="top"/>
    </xf>
    <xf numFmtId="4" fontId="3" fillId="0" borderId="1" xfId="0" applyNumberFormat="1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4" fontId="3" fillId="0" borderId="0" xfId="0" applyNumberFormat="1" applyFont="1" applyAlignment="1">
      <alignment horizontal="center" vertical="top"/>
    </xf>
    <xf numFmtId="4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vertical="top" wrapText="1"/>
    </xf>
    <xf numFmtId="187" fontId="3" fillId="0" borderId="0" xfId="0" applyNumberFormat="1" applyFont="1" applyAlignment="1">
      <alignment vertical="top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4" fontId="4" fillId="0" borderId="4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87" fontId="4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187" fontId="4" fillId="0" borderId="5" xfId="0" applyNumberFormat="1" applyFont="1" applyBorder="1" applyAlignment="1">
      <alignment horizontal="center" vertical="center" wrapText="1"/>
    </xf>
    <xf numFmtId="188" fontId="3" fillId="0" borderId="5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187" fontId="4" fillId="0" borderId="1" xfId="0" applyNumberFormat="1" applyFont="1" applyBorder="1" applyAlignment="1">
      <alignment vertical="top"/>
    </xf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4" fontId="3" fillId="0" borderId="8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 vertical="top"/>
    </xf>
    <xf numFmtId="4" fontId="3" fillId="0" borderId="4" xfId="0" applyNumberFormat="1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4" fontId="3" fillId="0" borderId="6" xfId="0" applyNumberFormat="1" applyFont="1" applyBorder="1" applyAlignment="1">
      <alignment horizontal="center" wrapText="1"/>
    </xf>
    <xf numFmtId="0" fontId="3" fillId="0" borderId="9" xfId="0" applyFont="1" applyBorder="1"/>
    <xf numFmtId="4" fontId="3" fillId="0" borderId="10" xfId="0" applyNumberFormat="1" applyFont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4" fontId="5" fillId="0" borderId="10" xfId="0" applyNumberFormat="1" applyFont="1" applyBorder="1" applyAlignment="1">
      <alignment horizontal="center"/>
    </xf>
    <xf numFmtId="4" fontId="5" fillId="0" borderId="5" xfId="0" applyNumberFormat="1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9"/>
  <sheetViews>
    <sheetView tabSelected="1" zoomScale="74" zoomScaleNormal="74" workbookViewId="0">
      <selection activeCell="J12" sqref="J12"/>
    </sheetView>
  </sheetViews>
  <sheetFormatPr defaultColWidth="8.69921875" defaultRowHeight="23.4" x14ac:dyDescent="0.6"/>
  <cols>
    <col min="1" max="1" width="7.796875" style="5" customWidth="1"/>
    <col min="2" max="2" width="62" style="6" customWidth="1"/>
    <col min="3" max="3" width="17.796875" style="2" bestFit="1" customWidth="1"/>
    <col min="4" max="4" width="14.296875" style="2" customWidth="1"/>
    <col min="5" max="5" width="16.69921875" style="2" bestFit="1" customWidth="1"/>
    <col min="6" max="6" width="26.69921875" style="4" customWidth="1"/>
    <col min="7" max="7" width="15.5" style="2" customWidth="1"/>
    <col min="8" max="8" width="26.59765625" style="7" customWidth="1"/>
    <col min="9" max="9" width="23.59765625" style="1" customWidth="1"/>
    <col min="10" max="10" width="24.09765625" style="3" customWidth="1"/>
    <col min="11" max="12" width="8.69921875" style="1"/>
    <col min="13" max="13" width="22.19921875" style="1" customWidth="1"/>
    <col min="14" max="16384" width="8.69921875" style="1"/>
  </cols>
  <sheetData>
    <row r="2" spans="1:10" s="9" customFormat="1" ht="27" x14ac:dyDescent="0.25">
      <c r="A2" s="8" t="s">
        <v>26</v>
      </c>
      <c r="B2" s="8"/>
      <c r="C2" s="8"/>
      <c r="D2" s="8"/>
      <c r="E2" s="8"/>
      <c r="F2" s="8"/>
      <c r="G2" s="8"/>
      <c r="H2" s="8"/>
      <c r="I2" s="8"/>
      <c r="J2" s="8"/>
    </row>
    <row r="3" spans="1:10" s="9" customFormat="1" ht="27" x14ac:dyDescent="0.25">
      <c r="A3" s="8" t="s">
        <v>25</v>
      </c>
      <c r="B3" s="8"/>
      <c r="C3" s="8"/>
      <c r="D3" s="8"/>
      <c r="E3" s="8"/>
      <c r="F3" s="8"/>
      <c r="G3" s="8"/>
      <c r="H3" s="8"/>
      <c r="I3" s="8"/>
      <c r="J3" s="8"/>
    </row>
    <row r="4" spans="1:10" s="9" customFormat="1" ht="27" x14ac:dyDescent="0.25">
      <c r="A4" s="8" t="s">
        <v>14</v>
      </c>
      <c r="B4" s="8"/>
      <c r="C4" s="8"/>
      <c r="D4" s="8"/>
      <c r="E4" s="8"/>
      <c r="F4" s="8"/>
      <c r="G4" s="8"/>
      <c r="H4" s="8"/>
      <c r="I4" s="8"/>
      <c r="J4" s="8"/>
    </row>
    <row r="5" spans="1:10" s="9" customFormat="1" ht="2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</row>
    <row r="6" spans="1:10" s="18" customFormat="1" ht="30.6" customHeight="1" x14ac:dyDescent="0.25">
      <c r="A6" s="34" t="s">
        <v>0</v>
      </c>
      <c r="B6" s="35" t="s">
        <v>1</v>
      </c>
      <c r="C6" s="36" t="s">
        <v>2</v>
      </c>
      <c r="D6" s="36" t="s">
        <v>3</v>
      </c>
      <c r="E6" s="36" t="s">
        <v>4</v>
      </c>
      <c r="F6" s="37" t="s">
        <v>5</v>
      </c>
      <c r="G6" s="38"/>
      <c r="H6" s="39" t="s">
        <v>6</v>
      </c>
      <c r="I6" s="39" t="s">
        <v>12</v>
      </c>
      <c r="J6" s="40" t="s">
        <v>13</v>
      </c>
    </row>
    <row r="7" spans="1:10" s="18" customFormat="1" ht="32.549999999999997" customHeight="1" x14ac:dyDescent="0.25">
      <c r="A7" s="41"/>
      <c r="B7" s="42"/>
      <c r="C7" s="43"/>
      <c r="D7" s="43"/>
      <c r="E7" s="43"/>
      <c r="F7" s="44" t="s">
        <v>7</v>
      </c>
      <c r="G7" s="44" t="s">
        <v>8</v>
      </c>
      <c r="H7" s="45"/>
      <c r="I7" s="45"/>
      <c r="J7" s="46"/>
    </row>
    <row r="8" spans="1:10" s="18" customFormat="1" ht="49.2" x14ac:dyDescent="0.25">
      <c r="A8" s="21">
        <f t="shared" ref="A8:A11" si="0">A7+1</f>
        <v>1</v>
      </c>
      <c r="B8" s="22" t="s">
        <v>15</v>
      </c>
      <c r="C8" s="23">
        <v>300000</v>
      </c>
      <c r="D8" s="23">
        <v>300000</v>
      </c>
      <c r="E8" s="24" t="s">
        <v>9</v>
      </c>
      <c r="F8" s="25" t="s">
        <v>20</v>
      </c>
      <c r="G8" s="24">
        <v>300000</v>
      </c>
      <c r="H8" s="26" t="s">
        <v>46</v>
      </c>
      <c r="I8" s="27" t="s">
        <v>21</v>
      </c>
      <c r="J8" s="47">
        <v>44631</v>
      </c>
    </row>
    <row r="9" spans="1:10" s="18" customFormat="1" ht="49.2" x14ac:dyDescent="0.25">
      <c r="A9" s="21">
        <f t="shared" si="0"/>
        <v>2</v>
      </c>
      <c r="B9" s="22" t="s">
        <v>17</v>
      </c>
      <c r="C9" s="23">
        <v>130000</v>
      </c>
      <c r="D9" s="23">
        <v>130000</v>
      </c>
      <c r="E9" s="24" t="s">
        <v>9</v>
      </c>
      <c r="F9" s="25" t="s">
        <v>19</v>
      </c>
      <c r="G9" s="24">
        <v>130000</v>
      </c>
      <c r="H9" s="26" t="s">
        <v>46</v>
      </c>
      <c r="I9" s="27" t="s">
        <v>22</v>
      </c>
      <c r="J9" s="47">
        <v>44631</v>
      </c>
    </row>
    <row r="10" spans="1:10" s="18" customFormat="1" ht="49.2" x14ac:dyDescent="0.25">
      <c r="A10" s="21">
        <f t="shared" si="0"/>
        <v>3</v>
      </c>
      <c r="B10" s="22" t="s">
        <v>18</v>
      </c>
      <c r="C10" s="23">
        <v>500000</v>
      </c>
      <c r="D10" s="23">
        <v>500000</v>
      </c>
      <c r="E10" s="24" t="s">
        <v>9</v>
      </c>
      <c r="F10" s="25" t="s">
        <v>10</v>
      </c>
      <c r="G10" s="24">
        <v>500000</v>
      </c>
      <c r="H10" s="26" t="s">
        <v>46</v>
      </c>
      <c r="I10" s="27" t="s">
        <v>23</v>
      </c>
      <c r="J10" s="47">
        <v>44632</v>
      </c>
    </row>
    <row r="11" spans="1:10" s="18" customFormat="1" ht="49.2" x14ac:dyDescent="0.25">
      <c r="A11" s="21">
        <f t="shared" si="0"/>
        <v>4</v>
      </c>
      <c r="B11" s="22" t="s">
        <v>16</v>
      </c>
      <c r="C11" s="23">
        <v>780000</v>
      </c>
      <c r="D11" s="23">
        <v>780000</v>
      </c>
      <c r="E11" s="24" t="s">
        <v>9</v>
      </c>
      <c r="F11" s="25" t="s">
        <v>11</v>
      </c>
      <c r="G11" s="24">
        <v>780000</v>
      </c>
      <c r="H11" s="26" t="s">
        <v>46</v>
      </c>
      <c r="I11" s="27" t="s">
        <v>24</v>
      </c>
      <c r="J11" s="47">
        <v>44645</v>
      </c>
    </row>
    <row r="12" spans="1:10" s="9" customFormat="1" ht="24.6" x14ac:dyDescent="0.25">
      <c r="A12" s="48"/>
      <c r="B12" s="49"/>
      <c r="C12" s="20">
        <f>SUM(C8:C11)</f>
        <v>1710000</v>
      </c>
      <c r="D12" s="20">
        <f>SUM(D8:D11)</f>
        <v>1710000</v>
      </c>
      <c r="E12" s="20"/>
      <c r="F12" s="19"/>
      <c r="G12" s="20">
        <f>SUM(G8:G11)</f>
        <v>1710000</v>
      </c>
      <c r="H12" s="50"/>
      <c r="I12" s="51"/>
      <c r="J12" s="52"/>
    </row>
    <row r="13" spans="1:10" s="9" customFormat="1" ht="24.6" x14ac:dyDescent="0.25">
      <c r="A13" s="28"/>
      <c r="B13" s="29"/>
      <c r="C13" s="30"/>
      <c r="D13" s="30"/>
      <c r="E13" s="30"/>
      <c r="F13" s="31"/>
      <c r="G13" s="30"/>
      <c r="H13" s="32"/>
      <c r="J13" s="33"/>
    </row>
    <row r="14" spans="1:10" s="16" customFormat="1" ht="24.6" x14ac:dyDescent="0.7">
      <c r="A14" s="12"/>
      <c r="B14" s="53" t="s">
        <v>27</v>
      </c>
      <c r="C14" s="13"/>
      <c r="D14" s="13"/>
      <c r="E14" s="13"/>
      <c r="F14" s="14"/>
      <c r="G14" s="13"/>
      <c r="H14" s="15"/>
      <c r="J14" s="17"/>
    </row>
    <row r="15" spans="1:10" s="16" customFormat="1" ht="24.6" x14ac:dyDescent="0.7">
      <c r="A15" s="54" t="s">
        <v>0</v>
      </c>
      <c r="B15" s="55" t="s">
        <v>28</v>
      </c>
      <c r="C15" s="56"/>
      <c r="D15" s="57" t="s">
        <v>29</v>
      </c>
      <c r="E15" s="56"/>
      <c r="F15" s="44" t="s">
        <v>30</v>
      </c>
      <c r="G15" s="54" t="s">
        <v>31</v>
      </c>
      <c r="H15" s="58" t="s">
        <v>32</v>
      </c>
      <c r="I15" s="54" t="s">
        <v>31</v>
      </c>
      <c r="J15" s="17"/>
    </row>
    <row r="16" spans="1:10" s="16" customFormat="1" ht="24.6" x14ac:dyDescent="0.7">
      <c r="A16" s="59">
        <v>1</v>
      </c>
      <c r="B16" s="60" t="s">
        <v>33</v>
      </c>
      <c r="C16" s="61"/>
      <c r="D16" s="62">
        <v>0</v>
      </c>
      <c r="E16" s="61" t="s">
        <v>34</v>
      </c>
      <c r="F16" s="63">
        <v>0</v>
      </c>
      <c r="G16" s="64">
        <v>0</v>
      </c>
      <c r="H16" s="63">
        <v>0</v>
      </c>
      <c r="I16" s="65">
        <v>0</v>
      </c>
      <c r="J16" s="17"/>
    </row>
    <row r="17" spans="1:10" s="16" customFormat="1" ht="24.6" x14ac:dyDescent="0.7">
      <c r="A17" s="59">
        <v>2</v>
      </c>
      <c r="B17" s="60" t="s">
        <v>35</v>
      </c>
      <c r="C17" s="61"/>
      <c r="D17" s="62">
        <v>0</v>
      </c>
      <c r="E17" s="61" t="s">
        <v>34</v>
      </c>
      <c r="F17" s="65">
        <v>0</v>
      </c>
      <c r="G17" s="65">
        <v>0</v>
      </c>
      <c r="H17" s="66">
        <v>0</v>
      </c>
      <c r="I17" s="65">
        <v>0</v>
      </c>
      <c r="J17" s="17"/>
    </row>
    <row r="18" spans="1:10" s="16" customFormat="1" ht="24.6" x14ac:dyDescent="0.7">
      <c r="A18" s="59">
        <v>3</v>
      </c>
      <c r="B18" s="60" t="s">
        <v>36</v>
      </c>
      <c r="C18" s="61"/>
      <c r="D18" s="62">
        <v>3</v>
      </c>
      <c r="E18" s="61" t="s">
        <v>34</v>
      </c>
      <c r="F18" s="65">
        <f>C8+C9+C10</f>
        <v>930000</v>
      </c>
      <c r="G18" s="65">
        <f>(F18/F20)*100</f>
        <v>54.385964912280706</v>
      </c>
      <c r="H18" s="65">
        <f>G8+G9+G10</f>
        <v>930000</v>
      </c>
      <c r="I18" s="65">
        <f>(H18/H20)*100</f>
        <v>54.385964912280706</v>
      </c>
      <c r="J18" s="17"/>
    </row>
    <row r="19" spans="1:10" s="16" customFormat="1" ht="24.6" x14ac:dyDescent="0.7">
      <c r="A19" s="59">
        <v>4</v>
      </c>
      <c r="B19" s="60" t="s">
        <v>37</v>
      </c>
      <c r="C19" s="61"/>
      <c r="D19" s="62">
        <v>1</v>
      </c>
      <c r="E19" s="61" t="s">
        <v>34</v>
      </c>
      <c r="F19" s="65">
        <f>C11</f>
        <v>780000</v>
      </c>
      <c r="G19" s="65">
        <f>(F19/F20)*100</f>
        <v>45.614035087719294</v>
      </c>
      <c r="H19" s="65">
        <f>G11</f>
        <v>780000</v>
      </c>
      <c r="I19" s="65">
        <f>(H19/H20)*100</f>
        <v>45.614035087719294</v>
      </c>
      <c r="J19" s="17"/>
    </row>
    <row r="20" spans="1:10" s="16" customFormat="1" ht="24.6" x14ac:dyDescent="0.7">
      <c r="A20" s="11"/>
      <c r="B20" s="67"/>
      <c r="C20" s="68"/>
      <c r="D20" s="69">
        <f>SUM(D16:D19)</f>
        <v>4</v>
      </c>
      <c r="E20" s="70" t="s">
        <v>34</v>
      </c>
      <c r="F20" s="71">
        <f>SUM(F16:F19)</f>
        <v>1710000</v>
      </c>
      <c r="G20" s="71">
        <f>SUM(G16:G19)</f>
        <v>100</v>
      </c>
      <c r="H20" s="71">
        <f>SUM(H16:H19)</f>
        <v>1710000</v>
      </c>
      <c r="I20" s="71">
        <f>SUM(I16:I19)</f>
        <v>100</v>
      </c>
      <c r="J20" s="17"/>
    </row>
    <row r="21" spans="1:10" s="16" customFormat="1" ht="24.6" x14ac:dyDescent="0.7">
      <c r="A21" s="12"/>
      <c r="C21" s="13"/>
      <c r="D21" s="13"/>
      <c r="E21" s="13"/>
      <c r="F21" s="14"/>
      <c r="G21" s="13"/>
      <c r="H21" s="15"/>
      <c r="J21" s="17"/>
    </row>
    <row r="22" spans="1:10" s="16" customFormat="1" ht="24.6" x14ac:dyDescent="0.7">
      <c r="A22" s="12"/>
      <c r="B22" s="53" t="s">
        <v>38</v>
      </c>
      <c r="C22" s="13"/>
      <c r="D22" s="13"/>
      <c r="E22" s="13"/>
      <c r="F22" s="14"/>
      <c r="G22" s="13"/>
      <c r="H22" s="15"/>
      <c r="J22" s="17"/>
    </row>
    <row r="23" spans="1:10" s="16" customFormat="1" ht="24.6" x14ac:dyDescent="0.7">
      <c r="A23" s="12"/>
      <c r="B23" s="16" t="s">
        <v>39</v>
      </c>
      <c r="C23" s="13"/>
      <c r="D23" s="13"/>
      <c r="E23" s="13"/>
      <c r="F23" s="14"/>
      <c r="G23" s="13"/>
      <c r="H23" s="15"/>
      <c r="J23" s="17"/>
    </row>
    <row r="24" spans="1:10" s="16" customFormat="1" ht="24.6" x14ac:dyDescent="0.7">
      <c r="A24" s="12"/>
      <c r="B24" s="16" t="s">
        <v>40</v>
      </c>
      <c r="C24" s="13"/>
      <c r="D24" s="13"/>
      <c r="E24" s="13"/>
      <c r="F24" s="14"/>
      <c r="G24" s="13"/>
      <c r="H24" s="15"/>
      <c r="J24" s="17"/>
    </row>
    <row r="25" spans="1:10" s="16" customFormat="1" ht="24.6" x14ac:dyDescent="0.7">
      <c r="A25" s="12"/>
      <c r="B25" s="16" t="s">
        <v>41</v>
      </c>
      <c r="C25" s="13"/>
      <c r="D25" s="13"/>
      <c r="E25" s="13"/>
      <c r="F25" s="14"/>
      <c r="G25" s="13"/>
      <c r="H25" s="15"/>
      <c r="J25" s="17"/>
    </row>
    <row r="26" spans="1:10" s="16" customFormat="1" ht="24.6" x14ac:dyDescent="0.7">
      <c r="A26" s="12"/>
      <c r="B26" s="53" t="s">
        <v>42</v>
      </c>
      <c r="C26" s="13"/>
      <c r="D26" s="13"/>
      <c r="E26" s="13"/>
      <c r="F26" s="14"/>
      <c r="G26" s="13"/>
      <c r="H26" s="15"/>
      <c r="J26" s="17"/>
    </row>
    <row r="27" spans="1:10" s="16" customFormat="1" ht="24.6" x14ac:dyDescent="0.7">
      <c r="A27" s="12"/>
      <c r="B27" s="16" t="s">
        <v>43</v>
      </c>
      <c r="C27" s="13"/>
      <c r="D27" s="13"/>
      <c r="E27" s="13"/>
      <c r="F27" s="14"/>
      <c r="G27" s="13"/>
      <c r="H27" s="15"/>
      <c r="J27" s="17"/>
    </row>
    <row r="28" spans="1:10" s="16" customFormat="1" ht="24.6" x14ac:dyDescent="0.7">
      <c r="A28" s="12"/>
      <c r="B28" s="16" t="s">
        <v>44</v>
      </c>
      <c r="C28" s="13"/>
      <c r="D28" s="13"/>
      <c r="E28" s="13"/>
      <c r="F28" s="14"/>
      <c r="G28" s="13"/>
      <c r="H28" s="15"/>
      <c r="J28" s="17"/>
    </row>
    <row r="29" spans="1:10" s="16" customFormat="1" ht="24.6" x14ac:dyDescent="0.7">
      <c r="A29" s="12"/>
      <c r="B29" s="16" t="s">
        <v>45</v>
      </c>
      <c r="C29" s="13"/>
      <c r="D29" s="13"/>
      <c r="E29" s="13"/>
      <c r="F29" s="14"/>
      <c r="G29" s="13"/>
      <c r="H29" s="15"/>
      <c r="J29" s="17"/>
    </row>
  </sheetData>
  <sortState xmlns:xlrd2="http://schemas.microsoft.com/office/spreadsheetml/2017/richdata2" ref="A8:J11">
    <sortCondition ref="J8:J11"/>
  </sortState>
  <mergeCells count="11">
    <mergeCell ref="A2:J2"/>
    <mergeCell ref="A3:J3"/>
    <mergeCell ref="A4:J4"/>
    <mergeCell ref="H6:H7"/>
    <mergeCell ref="J6:J7"/>
    <mergeCell ref="I6:I7"/>
    <mergeCell ref="F6:G6"/>
    <mergeCell ref="A6:A7"/>
    <mergeCell ref="C6:C7"/>
    <mergeCell ref="D6:D7"/>
    <mergeCell ref="E6:E7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2022-04-06T11:34:26Z</cp:lastPrinted>
  <dcterms:created xsi:type="dcterms:W3CDTF">2022-04-05T09:16:53Z</dcterms:created>
  <dcterms:modified xsi:type="dcterms:W3CDTF">2022-04-21T17:08:04Z</dcterms:modified>
</cp:coreProperties>
</file>